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ula-my.sharepoint.com/personal/thamonwan_s_chula_ac_th/Documents/Desktop/"/>
    </mc:Choice>
  </mc:AlternateContent>
  <xr:revisionPtr revIDLastSave="0" documentId="8_{1F2AE9CC-F7A9-4BFB-9406-0F3BD16B9EDB}" xr6:coauthVersionLast="36" xr6:coauthVersionMax="36" xr10:uidLastSave="{00000000-0000-0000-0000-000000000000}"/>
  <bookViews>
    <workbookView xWindow="0" yWindow="0" windowWidth="23040" windowHeight="8940" xr2:uid="{78348AF8-459D-4AB9-90B0-B8F995D667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3" i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D22" i="1"/>
  <c r="F21" i="1"/>
  <c r="C22" i="1" s="1"/>
  <c r="F22" i="1" s="1"/>
  <c r="C23" i="1" s="1"/>
  <c r="F23" i="1" s="1"/>
  <c r="C24" i="1" s="1"/>
  <c r="F24" i="1" s="1"/>
  <c r="C25" i="1" s="1"/>
  <c r="F25" i="1" s="1"/>
  <c r="C26" i="1" s="1"/>
  <c r="F26" i="1" s="1"/>
  <c r="C27" i="1" s="1"/>
  <c r="F27" i="1" s="1"/>
  <c r="C28" i="1" s="1"/>
  <c r="F28" i="1" s="1"/>
  <c r="C29" i="1" s="1"/>
  <c r="F29" i="1" s="1"/>
  <c r="C30" i="1" s="1"/>
  <c r="F30" i="1" s="1"/>
  <c r="C31" i="1" s="1"/>
  <c r="F31" i="1" s="1"/>
  <c r="C32" i="1" s="1"/>
  <c r="F32" i="1" s="1"/>
  <c r="C33" i="1" s="1"/>
  <c r="F33" i="1" s="1"/>
  <c r="C34" i="1" s="1"/>
  <c r="F34" i="1" s="1"/>
  <c r="C35" i="1" s="1"/>
  <c r="F35" i="1" s="1"/>
  <c r="C36" i="1" s="1"/>
  <c r="F36" i="1" s="1"/>
  <c r="C37" i="1" s="1"/>
  <c r="F37" i="1" s="1"/>
  <c r="C38" i="1" s="1"/>
  <c r="F38" i="1" s="1"/>
  <c r="C39" i="1" s="1"/>
  <c r="F39" i="1" s="1"/>
  <c r="C40" i="1" s="1"/>
  <c r="F40" i="1" s="1"/>
  <c r="C41" i="1" s="1"/>
  <c r="F41" i="1" s="1"/>
  <c r="C42" i="1" s="1"/>
  <c r="F42" i="1" s="1"/>
  <c r="C43" i="1" s="1"/>
  <c r="F43" i="1" s="1"/>
  <c r="C44" i="1" s="1"/>
  <c r="F44" i="1" s="1"/>
  <c r="C45" i="1" s="1"/>
  <c r="F45" i="1" s="1"/>
  <c r="C46" i="1" s="1"/>
  <c r="F46" i="1" s="1"/>
  <c r="B18" i="1"/>
  <c r="D8" i="1"/>
  <c r="B16" i="1"/>
  <c r="B15" i="1"/>
  <c r="B13" i="1"/>
</calcChain>
</file>

<file path=xl/sharedStrings.xml><?xml version="1.0" encoding="utf-8"?>
<sst xmlns="http://schemas.openxmlformats.org/spreadsheetml/2006/main" count="36" uniqueCount="31">
  <si>
    <t>รายได้หลังเกษียณ</t>
  </si>
  <si>
    <t>ประกันสังคม (บำนาญ)</t>
  </si>
  <si>
    <t>5000-7500</t>
  </si>
  <si>
    <t>ต่อเดือน</t>
  </si>
  <si>
    <t>กองทุนสำรองเลี้ยงชีพ (เงินก้อน)</t>
  </si>
  <si>
    <t>600-1000</t>
  </si>
  <si>
    <t>เบี้ยยังชีพชราภาพ (บำนาญ)</t>
  </si>
  <si>
    <t>เงินบำเหน็จจากนายจ้าง</t>
  </si>
  <si>
    <t>วัน</t>
  </si>
  <si>
    <t>เป้าหมายการใช้จ่ายหลังเกษียณ</t>
  </si>
  <si>
    <t>70% ของรายจ่ายตอนทำงาน</t>
  </si>
  <si>
    <t>บาทต่อเดือน</t>
  </si>
  <si>
    <t>รายจ่ายคำนวณจากค่าของเงินในปัจจุบัน</t>
  </si>
  <si>
    <t>เงินเฟ้อ</t>
  </si>
  <si>
    <t>ต่อปี</t>
  </si>
  <si>
    <t>รายจ่ายตอนเกษียณ (อีก 25 ปี)</t>
  </si>
  <si>
    <t>ขาดเงินออม</t>
  </si>
  <si>
    <t>เงินก้อนที่ควรมี</t>
  </si>
  <si>
    <t>อายุ</t>
  </si>
  <si>
    <t>เงินก้อนใน PVD</t>
  </si>
  <si>
    <t>ผลตอบแทนต่อปี</t>
  </si>
  <si>
    <t>เงินเดือน</t>
  </si>
  <si>
    <t>สะสม+สมทบ</t>
  </si>
  <si>
    <t>เงินก้อนใน PVD สิ้นปี</t>
  </si>
  <si>
    <t>25-45 ปี</t>
  </si>
  <si>
    <t>สัดส่วนหุ้น</t>
  </si>
  <si>
    <t>&gt;50%</t>
  </si>
  <si>
    <t>45-55 ปี</t>
  </si>
  <si>
    <t>20-40%</t>
  </si>
  <si>
    <t>55 ปีขึ้นไป</t>
  </si>
  <si>
    <t>&lt;20%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</si>
</sst>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0" fontId="2" fillId="2" borderId="0" xfId="0" applyFont="1" applyFill="1"/>
    <xf numFmtId="0" fontId="2" fillId="3" borderId="0" xfId="0" applyFont="1" applyFill="1"/>
    <xf numFmtId="3" fontId="2" fillId="0" borderId="0" xfId="0" applyNumberFormat="1" applyFont="1"/>
    <xf numFmtId="9" fontId="2" fillId="0" borderId="0" xfId="0" applyNumberFormat="1" applyFont="1"/>
    <xf numFmtId="43" fontId="2" fillId="0" borderId="0" xfId="1" applyFont="1"/>
    <xf numFmtId="43" fontId="2" fillId="4" borderId="0" xfId="1" applyFont="1" applyFill="1"/>
    <xf numFmtId="43" fontId="2" fillId="0" borderId="0" xfId="0" applyNumberFormat="1" applyFont="1"/>
    <xf numFmtId="43" fontId="2" fillId="4" borderId="0" xfId="0" applyNumberFormat="1" applyFont="1" applyFill="1"/>
    <xf numFmtId="43" fontId="2" fillId="2" borderId="0" xfId="0" applyNumberFormat="1" applyFont="1" applyFill="1"/>
    <xf numFmtId="43" fontId="2" fillId="3" borderId="0" xfId="1" applyFont="1" applyFill="1"/>
    <xf numFmtId="43" fontId="2" fillId="5" borderId="0" xfId="1" applyFont="1" applyFill="1"/>
    <xf numFmtId="10" fontId="2" fillId="0" borderId="0" xfId="0" applyNumberFormat="1" applyFont="1"/>
    <xf numFmtId="43" fontId="2" fillId="5" borderId="0" xfId="0" applyNumberFormat="1" applyFont="1" applyFill="1"/>
    <xf numFmtId="10" fontId="2" fillId="5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6151-6E99-49A5-B169-60A73E3F5B0E}">
  <dimension ref="A4:I46"/>
  <sheetViews>
    <sheetView tabSelected="1" topLeftCell="B1" zoomScale="150" zoomScaleNormal="150" workbookViewId="0">
      <selection activeCell="F6" sqref="F6"/>
    </sheetView>
  </sheetViews>
  <sheetFormatPr defaultRowHeight="23.4" x14ac:dyDescent="0.45"/>
  <cols>
    <col min="1" max="1" width="33.296875" style="1" customWidth="1"/>
    <col min="2" max="2" width="13.59765625" style="1" bestFit="1" customWidth="1"/>
    <col min="3" max="3" width="15.69921875" style="7" customWidth="1"/>
    <col min="4" max="4" width="11.8984375" style="7" bestFit="1" customWidth="1"/>
    <col min="5" max="5" width="11.5" style="1" bestFit="1" customWidth="1"/>
    <col min="6" max="6" width="19.296875" style="1" bestFit="1" customWidth="1"/>
    <col min="7" max="16384" width="8.796875" style="1"/>
  </cols>
  <sheetData>
    <row r="4" spans="1:4" x14ac:dyDescent="0.45">
      <c r="A4" s="1" t="s">
        <v>0</v>
      </c>
    </row>
    <row r="5" spans="1:4" x14ac:dyDescent="0.45">
      <c r="A5" s="2" t="s">
        <v>1</v>
      </c>
      <c r="B5" s="4" t="s">
        <v>2</v>
      </c>
      <c r="C5" s="12" t="s">
        <v>3</v>
      </c>
    </row>
    <row r="6" spans="1:4" x14ac:dyDescent="0.45">
      <c r="A6" s="2" t="s">
        <v>4</v>
      </c>
      <c r="B6" s="3"/>
    </row>
    <row r="7" spans="1:4" x14ac:dyDescent="0.45">
      <c r="A7" s="2" t="s">
        <v>6</v>
      </c>
      <c r="B7" s="4" t="s">
        <v>5</v>
      </c>
      <c r="C7" s="12" t="s">
        <v>3</v>
      </c>
    </row>
    <row r="8" spans="1:4" x14ac:dyDescent="0.45">
      <c r="A8" s="2" t="s">
        <v>7</v>
      </c>
      <c r="B8" s="3">
        <v>400</v>
      </c>
      <c r="C8" s="7" t="s">
        <v>8</v>
      </c>
      <c r="D8" s="7">
        <f>400*40000/30</f>
        <v>533333.33333333337</v>
      </c>
    </row>
    <row r="10" spans="1:4" x14ac:dyDescent="0.45">
      <c r="A10" s="1" t="s">
        <v>9</v>
      </c>
    </row>
    <row r="11" spans="1:4" x14ac:dyDescent="0.45">
      <c r="A11" s="2" t="s">
        <v>10</v>
      </c>
      <c r="B11" s="5">
        <v>14000</v>
      </c>
      <c r="C11" s="7" t="s">
        <v>11</v>
      </c>
      <c r="D11" s="7" t="s">
        <v>12</v>
      </c>
    </row>
    <row r="12" spans="1:4" x14ac:dyDescent="0.45">
      <c r="A12" s="2" t="s">
        <v>13</v>
      </c>
      <c r="B12" s="6">
        <v>0.02</v>
      </c>
      <c r="C12" s="7" t="s">
        <v>14</v>
      </c>
    </row>
    <row r="13" spans="1:4" x14ac:dyDescent="0.45">
      <c r="A13" s="2" t="s">
        <v>15</v>
      </c>
      <c r="B13" s="8">
        <f>B11*(1+B12)^25</f>
        <v>22968.483922506213</v>
      </c>
      <c r="C13" s="7" t="s">
        <v>11</v>
      </c>
    </row>
    <row r="15" spans="1:4" x14ac:dyDescent="0.45">
      <c r="A15" s="1" t="s">
        <v>16</v>
      </c>
      <c r="B15" s="9">
        <f>B13-7000</f>
        <v>15968.483922506213</v>
      </c>
    </row>
    <row r="16" spans="1:4" x14ac:dyDescent="0.45">
      <c r="A16" s="1" t="s">
        <v>17</v>
      </c>
      <c r="B16" s="10">
        <f>B15*12*25</f>
        <v>4790545.1767518632</v>
      </c>
    </row>
    <row r="17" spans="1:9" x14ac:dyDescent="0.45">
      <c r="A17" s="2" t="s">
        <v>7</v>
      </c>
      <c r="B17" s="7">
        <v>500000</v>
      </c>
    </row>
    <row r="18" spans="1:9" x14ac:dyDescent="0.45">
      <c r="A18" s="2" t="s">
        <v>4</v>
      </c>
      <c r="B18" s="11">
        <f>B16-B17</f>
        <v>4290545.1767518632</v>
      </c>
    </row>
    <row r="19" spans="1:9" x14ac:dyDescent="0.45">
      <c r="C19" s="13" t="s">
        <v>20</v>
      </c>
      <c r="D19" s="16">
        <v>0.03</v>
      </c>
    </row>
    <row r="20" spans="1:9" x14ac:dyDescent="0.45">
      <c r="B20" s="1" t="s">
        <v>18</v>
      </c>
      <c r="C20" s="7" t="s">
        <v>19</v>
      </c>
      <c r="D20" s="7" t="s">
        <v>21</v>
      </c>
      <c r="E20" s="1" t="s">
        <v>22</v>
      </c>
      <c r="F20" s="7" t="s">
        <v>23</v>
      </c>
      <c r="H20" s="1" t="s">
        <v>18</v>
      </c>
      <c r="I20" s="1" t="s">
        <v>25</v>
      </c>
    </row>
    <row r="21" spans="1:9" x14ac:dyDescent="0.45">
      <c r="B21" s="1">
        <v>35</v>
      </c>
      <c r="C21" s="7">
        <v>200000</v>
      </c>
      <c r="D21" s="7">
        <v>30000</v>
      </c>
      <c r="E21" s="14">
        <f>8%+8%</f>
        <v>0.16</v>
      </c>
      <c r="F21" s="9">
        <f>C21*(1+$D$19)+E21*D21*12</f>
        <v>263600</v>
      </c>
      <c r="H21" s="1" t="s">
        <v>24</v>
      </c>
      <c r="I21" s="1" t="s">
        <v>26</v>
      </c>
    </row>
    <row r="22" spans="1:9" x14ac:dyDescent="0.45">
      <c r="B22" s="1">
        <v>36</v>
      </c>
      <c r="C22" s="7">
        <f>F21</f>
        <v>263600</v>
      </c>
      <c r="D22" s="7">
        <f>D21*(1+4%)</f>
        <v>31200</v>
      </c>
      <c r="E22" s="14">
        <f>E21</f>
        <v>0.16</v>
      </c>
      <c r="F22" s="9">
        <f>C22*(1+$D$19)+E22*D22*12</f>
        <v>331412</v>
      </c>
      <c r="H22" s="1" t="s">
        <v>27</v>
      </c>
      <c r="I22" s="1" t="s">
        <v>28</v>
      </c>
    </row>
    <row r="23" spans="1:9" x14ac:dyDescent="0.45">
      <c r="B23" s="1">
        <v>37</v>
      </c>
      <c r="C23" s="7">
        <f t="shared" ref="C23:C46" si="0">F22</f>
        <v>331412</v>
      </c>
      <c r="D23" s="7">
        <f t="shared" ref="D23:D46" si="1">D22*(1+4%)</f>
        <v>32448</v>
      </c>
      <c r="E23" s="14">
        <f t="shared" ref="E23:E46" si="2">E22</f>
        <v>0.16</v>
      </c>
      <c r="F23" s="9">
        <f t="shared" ref="F23:F46" si="3">C23*(1+$D$19)+E23*D23*12</f>
        <v>403654.52</v>
      </c>
      <c r="H23" s="1" t="s">
        <v>29</v>
      </c>
      <c r="I23" s="1" t="s">
        <v>30</v>
      </c>
    </row>
    <row r="24" spans="1:9" x14ac:dyDescent="0.45">
      <c r="B24" s="1">
        <v>38</v>
      </c>
      <c r="C24" s="7">
        <f t="shared" si="0"/>
        <v>403654.52</v>
      </c>
      <c r="D24" s="7">
        <f t="shared" si="1"/>
        <v>33745.919999999998</v>
      </c>
      <c r="E24" s="14">
        <f t="shared" si="2"/>
        <v>0.16</v>
      </c>
      <c r="F24" s="9">
        <f t="shared" si="3"/>
        <v>480556.32200000004</v>
      </c>
    </row>
    <row r="25" spans="1:9" x14ac:dyDescent="0.45">
      <c r="B25" s="1">
        <v>39</v>
      </c>
      <c r="C25" s="7">
        <f t="shared" si="0"/>
        <v>480556.32200000004</v>
      </c>
      <c r="D25" s="7">
        <f t="shared" si="1"/>
        <v>35095.756800000003</v>
      </c>
      <c r="E25" s="14">
        <f t="shared" si="2"/>
        <v>0.16</v>
      </c>
      <c r="F25" s="9">
        <f t="shared" si="3"/>
        <v>562356.86471600004</v>
      </c>
    </row>
    <row r="26" spans="1:9" x14ac:dyDescent="0.45">
      <c r="B26" s="1">
        <v>40</v>
      </c>
      <c r="C26" s="7">
        <f t="shared" si="0"/>
        <v>562356.86471600004</v>
      </c>
      <c r="D26" s="7">
        <f t="shared" si="1"/>
        <v>36499.587072000002</v>
      </c>
      <c r="E26" s="14">
        <f t="shared" si="2"/>
        <v>0.16</v>
      </c>
      <c r="F26" s="9">
        <f t="shared" si="3"/>
        <v>649306.77783571999</v>
      </c>
    </row>
    <row r="27" spans="1:9" x14ac:dyDescent="0.45">
      <c r="B27" s="1">
        <v>41</v>
      </c>
      <c r="C27" s="7">
        <f t="shared" si="0"/>
        <v>649306.77783571999</v>
      </c>
      <c r="D27" s="7">
        <f t="shared" si="1"/>
        <v>37959.570554880003</v>
      </c>
      <c r="E27" s="14">
        <f t="shared" si="2"/>
        <v>0.16</v>
      </c>
      <c r="F27" s="9">
        <f t="shared" si="3"/>
        <v>741668.35663616122</v>
      </c>
    </row>
    <row r="28" spans="1:9" x14ac:dyDescent="0.45">
      <c r="B28" s="1">
        <v>42</v>
      </c>
      <c r="C28" s="7">
        <f t="shared" si="0"/>
        <v>741668.35663616122</v>
      </c>
      <c r="D28" s="7">
        <f t="shared" si="1"/>
        <v>39477.953377075202</v>
      </c>
      <c r="E28" s="14">
        <f t="shared" si="2"/>
        <v>0.16</v>
      </c>
      <c r="F28" s="9">
        <f t="shared" si="3"/>
        <v>839716.0778192305</v>
      </c>
    </row>
    <row r="29" spans="1:9" x14ac:dyDescent="0.45">
      <c r="B29" s="1">
        <v>43</v>
      </c>
      <c r="C29" s="7">
        <f t="shared" si="0"/>
        <v>839716.0778192305</v>
      </c>
      <c r="D29" s="7">
        <f t="shared" si="1"/>
        <v>41057.071512158211</v>
      </c>
      <c r="E29" s="14">
        <f t="shared" si="2"/>
        <v>0.16</v>
      </c>
      <c r="F29" s="9">
        <f t="shared" si="3"/>
        <v>943737.1374571512</v>
      </c>
    </row>
    <row r="30" spans="1:9" x14ac:dyDescent="0.45">
      <c r="B30" s="1">
        <v>44</v>
      </c>
      <c r="C30" s="7">
        <f t="shared" si="0"/>
        <v>943737.1374571512</v>
      </c>
      <c r="D30" s="7">
        <f t="shared" si="1"/>
        <v>42699.354372644542</v>
      </c>
      <c r="E30" s="14">
        <f t="shared" si="2"/>
        <v>0.16</v>
      </c>
      <c r="F30" s="9">
        <f t="shared" si="3"/>
        <v>1054032.0119763431</v>
      </c>
    </row>
    <row r="31" spans="1:9" x14ac:dyDescent="0.45">
      <c r="B31" s="1">
        <v>45</v>
      </c>
      <c r="C31" s="7">
        <f t="shared" si="0"/>
        <v>1054032.0119763431</v>
      </c>
      <c r="D31" s="7">
        <f t="shared" si="1"/>
        <v>44407.328547550329</v>
      </c>
      <c r="E31" s="14">
        <f t="shared" si="2"/>
        <v>0.16</v>
      </c>
      <c r="F31" s="9">
        <f t="shared" si="3"/>
        <v>1170915.0431469299</v>
      </c>
    </row>
    <row r="32" spans="1:9" x14ac:dyDescent="0.45">
      <c r="B32" s="1">
        <v>46</v>
      </c>
      <c r="C32" s="7">
        <f t="shared" si="0"/>
        <v>1170915.0431469299</v>
      </c>
      <c r="D32" s="7">
        <f t="shared" si="1"/>
        <v>46183.621689452346</v>
      </c>
      <c r="E32" s="14">
        <f t="shared" si="2"/>
        <v>0.16</v>
      </c>
      <c r="F32" s="9">
        <f t="shared" si="3"/>
        <v>1294715.0480850865</v>
      </c>
    </row>
    <row r="33" spans="2:6" x14ac:dyDescent="0.45">
      <c r="B33" s="1">
        <v>47</v>
      </c>
      <c r="C33" s="7">
        <f t="shared" si="0"/>
        <v>1294715.0480850865</v>
      </c>
      <c r="D33" s="7">
        <f t="shared" si="1"/>
        <v>48030.966557030442</v>
      </c>
      <c r="E33" s="14">
        <f t="shared" si="2"/>
        <v>0.16</v>
      </c>
      <c r="F33" s="9">
        <f t="shared" si="3"/>
        <v>1425775.9553171378</v>
      </c>
    </row>
    <row r="34" spans="2:6" x14ac:dyDescent="0.45">
      <c r="B34" s="1">
        <v>48</v>
      </c>
      <c r="C34" s="7">
        <f t="shared" si="0"/>
        <v>1425775.9553171378</v>
      </c>
      <c r="D34" s="7">
        <f t="shared" si="1"/>
        <v>49952.205219311661</v>
      </c>
      <c r="E34" s="14">
        <f t="shared" si="2"/>
        <v>0.16</v>
      </c>
      <c r="F34" s="9">
        <f t="shared" si="3"/>
        <v>1564457.4679977302</v>
      </c>
    </row>
    <row r="35" spans="2:6" x14ac:dyDescent="0.45">
      <c r="B35" s="1">
        <v>49</v>
      </c>
      <c r="C35" s="7">
        <f t="shared" si="0"/>
        <v>1564457.4679977302</v>
      </c>
      <c r="D35" s="7">
        <f t="shared" si="1"/>
        <v>51950.293428084129</v>
      </c>
      <c r="E35" s="14">
        <f t="shared" si="2"/>
        <v>0.16</v>
      </c>
      <c r="F35" s="9">
        <f t="shared" si="3"/>
        <v>1711135.7554195838</v>
      </c>
    </row>
    <row r="36" spans="2:6" x14ac:dyDescent="0.45">
      <c r="B36" s="1">
        <v>50</v>
      </c>
      <c r="C36" s="7">
        <f t="shared" si="0"/>
        <v>1711135.7554195838</v>
      </c>
      <c r="D36" s="7">
        <f t="shared" si="1"/>
        <v>54028.305165207494</v>
      </c>
      <c r="E36" s="14">
        <f t="shared" si="2"/>
        <v>0.16</v>
      </c>
      <c r="F36" s="9">
        <f t="shared" si="3"/>
        <v>1866204.1739993696</v>
      </c>
    </row>
    <row r="37" spans="2:6" x14ac:dyDescent="0.45">
      <c r="B37" s="1">
        <v>51</v>
      </c>
      <c r="C37" s="7">
        <f t="shared" si="0"/>
        <v>1866204.1739993696</v>
      </c>
      <c r="D37" s="7">
        <f t="shared" si="1"/>
        <v>56189.437371815795</v>
      </c>
      <c r="E37" s="14">
        <f t="shared" si="2"/>
        <v>0.16</v>
      </c>
      <c r="F37" s="9">
        <f t="shared" si="3"/>
        <v>2030074.0189732371</v>
      </c>
    </row>
    <row r="38" spans="2:6" x14ac:dyDescent="0.45">
      <c r="B38" s="1">
        <v>52</v>
      </c>
      <c r="C38" s="7">
        <f t="shared" si="0"/>
        <v>2030074.0189732371</v>
      </c>
      <c r="D38" s="7">
        <f t="shared" si="1"/>
        <v>58437.014866688427</v>
      </c>
      <c r="E38" s="14">
        <f t="shared" si="2"/>
        <v>0.16</v>
      </c>
      <c r="F38" s="9">
        <f t="shared" si="3"/>
        <v>2203175.3080864758</v>
      </c>
    </row>
    <row r="39" spans="2:6" x14ac:dyDescent="0.45">
      <c r="B39" s="1">
        <v>53</v>
      </c>
      <c r="C39" s="7">
        <f t="shared" si="0"/>
        <v>2203175.3080864758</v>
      </c>
      <c r="D39" s="7">
        <f t="shared" si="1"/>
        <v>60774.495461355968</v>
      </c>
      <c r="E39" s="14">
        <f t="shared" si="2"/>
        <v>0.16</v>
      </c>
      <c r="F39" s="9">
        <f t="shared" si="3"/>
        <v>2385957.5986148734</v>
      </c>
    </row>
    <row r="40" spans="2:6" x14ac:dyDescent="0.45">
      <c r="B40" s="1">
        <v>54</v>
      </c>
      <c r="C40" s="7">
        <f t="shared" si="0"/>
        <v>2385957.5986148734</v>
      </c>
      <c r="D40" s="7">
        <f t="shared" si="1"/>
        <v>63205.475279810205</v>
      </c>
      <c r="E40" s="14">
        <f t="shared" si="2"/>
        <v>0.16</v>
      </c>
      <c r="F40" s="9">
        <f t="shared" si="3"/>
        <v>2578890.8391105551</v>
      </c>
    </row>
    <row r="41" spans="2:6" x14ac:dyDescent="0.45">
      <c r="B41" s="1">
        <v>55</v>
      </c>
      <c r="C41" s="7">
        <f t="shared" si="0"/>
        <v>2578890.8391105551</v>
      </c>
      <c r="D41" s="7">
        <f t="shared" si="1"/>
        <v>65733.694291002612</v>
      </c>
      <c r="E41" s="14">
        <f t="shared" si="2"/>
        <v>0.16</v>
      </c>
      <c r="F41" s="9">
        <f t="shared" si="3"/>
        <v>2782466.2573225969</v>
      </c>
    </row>
    <row r="42" spans="2:6" x14ac:dyDescent="0.45">
      <c r="B42" s="1">
        <v>56</v>
      </c>
      <c r="C42" s="7">
        <f t="shared" si="0"/>
        <v>2782466.2573225969</v>
      </c>
      <c r="D42" s="7">
        <f t="shared" si="1"/>
        <v>68363.042062642722</v>
      </c>
      <c r="E42" s="14">
        <f t="shared" si="2"/>
        <v>0.16</v>
      </c>
      <c r="F42" s="9">
        <f t="shared" si="3"/>
        <v>2997197.2858025488</v>
      </c>
    </row>
    <row r="43" spans="2:6" x14ac:dyDescent="0.45">
      <c r="B43" s="1">
        <v>57</v>
      </c>
      <c r="C43" s="7">
        <f t="shared" si="0"/>
        <v>2997197.2858025488</v>
      </c>
      <c r="D43" s="7">
        <f t="shared" si="1"/>
        <v>71097.563745148436</v>
      </c>
      <c r="E43" s="14">
        <f t="shared" si="2"/>
        <v>0.16</v>
      </c>
      <c r="F43" s="9">
        <f t="shared" si="3"/>
        <v>3223620.5267673102</v>
      </c>
    </row>
    <row r="44" spans="2:6" x14ac:dyDescent="0.45">
      <c r="B44" s="1">
        <v>58</v>
      </c>
      <c r="C44" s="7">
        <f t="shared" si="0"/>
        <v>3223620.5267673102</v>
      </c>
      <c r="D44" s="7">
        <f t="shared" si="1"/>
        <v>73941.466294954371</v>
      </c>
      <c r="E44" s="14">
        <f t="shared" si="2"/>
        <v>0.16</v>
      </c>
      <c r="F44" s="9">
        <f t="shared" si="3"/>
        <v>3462296.7578566424</v>
      </c>
    </row>
    <row r="45" spans="2:6" x14ac:dyDescent="0.45">
      <c r="B45" s="1">
        <v>59</v>
      </c>
      <c r="C45" s="7">
        <f t="shared" si="0"/>
        <v>3462296.7578566424</v>
      </c>
      <c r="D45" s="7">
        <f t="shared" si="1"/>
        <v>76899.124946752549</v>
      </c>
      <c r="E45" s="14">
        <f t="shared" si="2"/>
        <v>0.16</v>
      </c>
      <c r="F45" s="9">
        <f t="shared" si="3"/>
        <v>3713811.9804901066</v>
      </c>
    </row>
    <row r="46" spans="2:6" x14ac:dyDescent="0.45">
      <c r="B46" s="1">
        <v>60</v>
      </c>
      <c r="C46" s="7">
        <f t="shared" si="0"/>
        <v>3713811.9804901066</v>
      </c>
      <c r="D46" s="7">
        <f t="shared" si="1"/>
        <v>79975.089944622654</v>
      </c>
      <c r="E46" s="14">
        <f t="shared" si="2"/>
        <v>0.16</v>
      </c>
      <c r="F46" s="15">
        <f t="shared" si="3"/>
        <v>3978778.5125984852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74723BB0DFE409B6EF881D3911BA0" ma:contentTypeVersion="15" ma:contentTypeDescription="Create a new document." ma:contentTypeScope="" ma:versionID="241dc093946400b6d8c6a8ce95ec09d0">
  <xsd:schema xmlns:xsd="http://www.w3.org/2001/XMLSchema" xmlns:xs="http://www.w3.org/2001/XMLSchema" xmlns:p="http://schemas.microsoft.com/office/2006/metadata/properties" xmlns:ns3="d6f09031-6199-4a69-a325-2367938d577e" xmlns:ns4="b44a76f3-43e6-4d14-b1ff-a9bbee2b19e9" targetNamespace="http://schemas.microsoft.com/office/2006/metadata/properties" ma:root="true" ma:fieldsID="86203d041dd187a6d84b6c844195bc33" ns3:_="" ns4:_="">
    <xsd:import namespace="d6f09031-6199-4a69-a325-2367938d577e"/>
    <xsd:import namespace="b44a76f3-43e6-4d14-b1ff-a9bbee2b19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09031-6199-4a69-a325-2367938d5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a76f3-43e6-4d14-b1ff-a9bbee2b19e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f09031-6199-4a69-a325-2367938d577e" xsi:nil="true"/>
  </documentManagement>
</p:properties>
</file>

<file path=customXml/itemProps1.xml><?xml version="1.0" encoding="utf-8"?>
<ds:datastoreItem xmlns:ds="http://schemas.openxmlformats.org/officeDocument/2006/customXml" ds:itemID="{7F808B11-96EC-46C7-9989-F0B6E2F37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09031-6199-4a69-a325-2367938d577e"/>
    <ds:schemaRef ds:uri="b44a76f3-43e6-4d14-b1ff-a9bbee2b1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88BBC-9368-47F3-9D61-3852DD75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3CEF8-E4E8-4760-A025-87CA5DEF7DE6}">
  <ds:schemaRefs>
    <ds:schemaRef ds:uri="http://schemas.microsoft.com/office/2006/documentManagement/types"/>
    <ds:schemaRef ds:uri="d6f09031-6199-4a69-a325-2367938d577e"/>
    <ds:schemaRef ds:uri="http://www.w3.org/XML/1998/namespace"/>
    <ds:schemaRef ds:uri="http://schemas.microsoft.com/office/infopath/2007/PartnerControls"/>
    <ds:schemaRef ds:uri="b44a76f3-43e6-4d14-b1ff-a9bbee2b19e9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Thamonwan Soinak</dc:creator>
  <cp:lastModifiedBy>Thamonwan Soinak</cp:lastModifiedBy>
  <dcterms:created xsi:type="dcterms:W3CDTF">2024-09-25T02:20:51Z</dcterms:created>
  <dcterms:modified xsi:type="dcterms:W3CDTF">2024-09-25T03:19:51Z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0x010100F6174723BB0DFE409B6EF881D3911BA0</vt:lpwstr>
  </property>
</Properties>
</file>